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0808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lukas/Dropbox/work/projects/spatial/locus_c/locus-c/sample_info/"/>
    </mc:Choice>
  </mc:AlternateContent>
  <xr:revisionPtr revIDLastSave="0" documentId="13_ncr:1_{3472140D-1BCF-654C-8AEB-62EF290EA862}" xr6:coauthVersionLast="47" xr6:coauthVersionMax="47" xr10:uidLastSave="{00000000-0000-0000-0000-000000000000}"/>
  <bookViews>
    <workbookView xWindow="0" yWindow="500" windowWidth="38400" windowHeight="21100" tabRatio="500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  <sheet name="KAPA" sheetId="4" r:id="rId5"/>
  </sheets>
  <definedNames>
    <definedName name="_xlnm.Print_Area" localSheetId="4">KAPA!$A$1:$M$35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V7" i="3" l="1"/>
  <c r="V6" i="3"/>
  <c r="V5" i="3"/>
  <c r="V4" i="3"/>
  <c r="U2" i="1"/>
  <c r="U3" i="1"/>
  <c r="U4" i="1"/>
  <c r="U5" i="1"/>
  <c r="C12" i="4" l="1"/>
  <c r="I3" i="1"/>
  <c r="J3" i="1" s="1"/>
  <c r="I4" i="1"/>
  <c r="J4" i="1" s="1"/>
  <c r="I5" i="1"/>
  <c r="J5" i="1" s="1"/>
  <c r="I2" i="1"/>
  <c r="J2" i="1" s="1"/>
</calcChain>
</file>

<file path=xl/sharedStrings.xml><?xml version="1.0" encoding="utf-8"?>
<sst xmlns="http://schemas.openxmlformats.org/spreadsheetml/2006/main" count="316" uniqueCount="196">
  <si>
    <t>Sample #</t>
  </si>
  <si>
    <t>Tissue</t>
  </si>
  <si>
    <t>Brain</t>
  </si>
  <si>
    <t>DLPFC</t>
  </si>
  <si>
    <t>LC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</si>
  <si>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</si>
  <si>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</si>
  <si>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</si>
  <si>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</si>
  <si>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</si>
  <si>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</si>
  <si>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</si>
  <si>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</si>
  <si>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</si>
  <si>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</si>
  <si>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</si>
  <si>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</si>
  <si>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</si>
  <si>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</si>
  <si>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</si>
  <si>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</si>
  <si>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</si>
  <si>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</si>
  <si>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</si>
  <si>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SI-TT-A1</t>
  </si>
  <si>
    <t>GTAACATGCG</t>
  </si>
  <si>
    <t>AGTGTTACCT</t>
  </si>
  <si>
    <t>AGGTAACACT</t>
  </si>
  <si>
    <t>SI-TT-B1</t>
  </si>
  <si>
    <t>ACAGTAACTA</t>
  </si>
  <si>
    <t>ACAGTTCGTT</t>
  </si>
  <si>
    <t>AACGAACTGT</t>
  </si>
  <si>
    <t>SI-TT-C1</t>
  </si>
  <si>
    <t>TGCGCGGTTT</t>
  </si>
  <si>
    <t>CAAGGATAAA</t>
  </si>
  <si>
    <t>TTTATCCTTG</t>
  </si>
  <si>
    <t>SI-TT-D1</t>
  </si>
  <si>
    <t>TGCAATGTTC</t>
  </si>
  <si>
    <t>GCTTGTCGAA</t>
  </si>
  <si>
    <t>TTCGACAAGC</t>
  </si>
  <si>
    <t xml:space="preserve"> </t>
  </si>
  <si>
    <t>A</t>
  </si>
  <si>
    <t>Standard 1</t>
  </si>
  <si>
    <t>1B</t>
  </si>
  <si>
    <t>1C</t>
  </si>
  <si>
    <t>B</t>
  </si>
  <si>
    <t>Standard 2</t>
  </si>
  <si>
    <t>2B</t>
  </si>
  <si>
    <t>2C</t>
  </si>
  <si>
    <t>C</t>
  </si>
  <si>
    <t>Standard 3</t>
  </si>
  <si>
    <t>3B</t>
  </si>
  <si>
    <t>3C</t>
  </si>
  <si>
    <t>D</t>
  </si>
  <si>
    <t>Standard 4</t>
  </si>
  <si>
    <t>4B</t>
  </si>
  <si>
    <t>4C</t>
  </si>
  <si>
    <t>E</t>
  </si>
  <si>
    <t>Standard 5</t>
  </si>
  <si>
    <t>F</t>
  </si>
  <si>
    <t>Standard 6</t>
  </si>
  <si>
    <t>G</t>
  </si>
  <si>
    <t>H</t>
  </si>
  <si>
    <t>1 rxn</t>
  </si>
  <si>
    <t>KAPA Sybr/primer</t>
  </si>
  <si>
    <t>water</t>
  </si>
  <si>
    <t>diluted library</t>
  </si>
  <si>
    <t>-</t>
  </si>
  <si>
    <t>A5</t>
  </si>
  <si>
    <t>First make 1:100 Dilution of each library (A)</t>
  </si>
  <si>
    <t>A6</t>
  </si>
  <si>
    <t>Library</t>
  </si>
  <si>
    <t>Water</t>
  </si>
  <si>
    <t>Total</t>
  </si>
  <si>
    <t>A7</t>
  </si>
  <si>
    <t>A8</t>
  </si>
  <si>
    <t>A9</t>
  </si>
  <si>
    <t>A10</t>
  </si>
  <si>
    <t>A11</t>
  </si>
  <si>
    <t>For 1:10,000 Samples (B)</t>
  </si>
  <si>
    <t>A12</t>
  </si>
  <si>
    <t>Make a 1:00 dilution of A</t>
  </si>
  <si>
    <t>B2</t>
  </si>
  <si>
    <t>B3</t>
  </si>
  <si>
    <t>B4</t>
  </si>
  <si>
    <t>B5</t>
  </si>
  <si>
    <t>For 1:100,000 Samples [C]</t>
  </si>
  <si>
    <t>B6</t>
  </si>
  <si>
    <t>Make a 1:10 dilution of B</t>
  </si>
  <si>
    <t>B7</t>
  </si>
  <si>
    <t>B8</t>
  </si>
  <si>
    <t>B9</t>
  </si>
  <si>
    <t>B10</t>
  </si>
  <si>
    <t>B11</t>
  </si>
  <si>
    <t>B12</t>
  </si>
  <si>
    <t>C2</t>
  </si>
  <si>
    <t>C3</t>
  </si>
  <si>
    <t>C4</t>
  </si>
  <si>
    <t>C5</t>
  </si>
  <si>
    <t>C6</t>
  </si>
  <si>
    <t>C7</t>
  </si>
  <si>
    <t>C8</t>
  </si>
  <si>
    <t>C9</t>
  </si>
  <si>
    <t>C10</t>
  </si>
  <si>
    <t>C11</t>
  </si>
  <si>
    <t>C12</t>
  </si>
  <si>
    <t>D2</t>
  </si>
  <si>
    <t>D3</t>
  </si>
  <si>
    <t>D4</t>
  </si>
  <si>
    <t>D5</t>
  </si>
  <si>
    <t>D6</t>
  </si>
  <si>
    <t>D7</t>
  </si>
  <si>
    <t>D8</t>
  </si>
  <si>
    <t>D9</t>
  </si>
  <si>
    <t>D10</t>
  </si>
  <si>
    <t>D11</t>
  </si>
  <si>
    <t>D12</t>
  </si>
  <si>
    <t>E1</t>
  </si>
  <si>
    <t>E2</t>
  </si>
  <si>
    <t>E3</t>
  </si>
  <si>
    <t>E4</t>
  </si>
  <si>
    <t>E5</t>
  </si>
  <si>
    <t>E6</t>
  </si>
  <si>
    <t>E7</t>
  </si>
  <si>
    <t>E8</t>
  </si>
  <si>
    <t>E9</t>
  </si>
  <si>
    <t>E10</t>
  </si>
  <si>
    <t>E11</t>
  </si>
  <si>
    <t>E12</t>
  </si>
  <si>
    <t>F1</t>
  </si>
  <si>
    <t>F2</t>
  </si>
  <si>
    <t>F3</t>
  </si>
  <si>
    <t>F4</t>
  </si>
  <si>
    <t>F5</t>
  </si>
  <si>
    <t>F6</t>
  </si>
  <si>
    <t>F7</t>
  </si>
  <si>
    <t>F8</t>
  </si>
  <si>
    <t>F9</t>
  </si>
  <si>
    <t>F10</t>
  </si>
  <si>
    <t>F11</t>
  </si>
  <si>
    <t>F12</t>
  </si>
  <si>
    <t>G1</t>
  </si>
  <si>
    <t>G2</t>
  </si>
  <si>
    <t>G3</t>
  </si>
  <si>
    <t>G4</t>
  </si>
  <si>
    <t>G5</t>
  </si>
  <si>
    <t>G6</t>
  </si>
  <si>
    <t>G7</t>
  </si>
  <si>
    <t>G8</t>
  </si>
  <si>
    <t>G9</t>
  </si>
  <si>
    <t>G10</t>
  </si>
  <si>
    <t>G11</t>
  </si>
  <si>
    <t>G12</t>
  </si>
  <si>
    <t>H1</t>
  </si>
  <si>
    <t>H2</t>
  </si>
  <si>
    <t>H3</t>
  </si>
  <si>
    <t>H4</t>
  </si>
  <si>
    <t>H5</t>
  </si>
  <si>
    <t>H6</t>
  </si>
  <si>
    <t>H7</t>
  </si>
  <si>
    <t>H8</t>
  </si>
  <si>
    <t>H9</t>
  </si>
  <si>
    <t>H10</t>
  </si>
  <si>
    <t>H11</t>
  </si>
  <si>
    <t>H12</t>
  </si>
  <si>
    <t>200ul</t>
  </si>
  <si>
    <t>2ul</t>
  </si>
  <si>
    <t>46 rxns</t>
  </si>
  <si>
    <t>Ave frag length</t>
  </si>
  <si>
    <t>Agilent [pg/ul]</t>
  </si>
  <si>
    <t>KAPA ng/ul</t>
  </si>
  <si>
    <t>KAPA (pM)</t>
  </si>
  <si>
    <t>% Coverage Array</t>
  </si>
  <si>
    <t>Br8100</t>
  </si>
  <si>
    <t>LC_1</t>
  </si>
  <si>
    <t>LC_2</t>
  </si>
  <si>
    <t>Br6522</t>
  </si>
  <si>
    <t>Br8079</t>
  </si>
  <si>
    <t>Sample</t>
  </si>
  <si>
    <t>V19B23-076</t>
  </si>
  <si>
    <t xml:space="preserve">Est Read Pairs </t>
  </si>
  <si>
    <t>550 million reads</t>
  </si>
  <si>
    <t>Pos</t>
  </si>
  <si>
    <t>Name</t>
  </si>
  <si>
    <t>Ct FAM</t>
  </si>
  <si>
    <t/>
  </si>
  <si>
    <t>Neg</t>
  </si>
  <si>
    <t>Sample 5</t>
  </si>
  <si>
    <t>Sample 6</t>
  </si>
  <si>
    <t>Sample 7</t>
  </si>
  <si>
    <t>Sample 8</t>
  </si>
  <si>
    <t>#1 1:10</t>
  </si>
  <si>
    <t>#2 1:10</t>
  </si>
  <si>
    <t>#3 1:10</t>
  </si>
  <si>
    <t>#4 1:10</t>
  </si>
  <si>
    <t>*also diluted libraries 1:10 and ran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</si>
</sst>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8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E4DFEC"/>
        <bgColor rgb="FF000000"/>
      </patternFill>
    </fill>
    <fill>
      <patternFill patternType="solid">
        <fgColor theme="9" tint="0.79998168889431442"/>
        <bgColor rgb="FF000000"/>
      </patternFill>
    </fill>
    <fill>
      <patternFill patternType="solid">
        <fgColor rgb="FFF2DCDB"/>
        <bgColor rgb="FF000000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7">
    <xf numFmtId="0" fontId="0" fillId="0" borderId="0"/>
    <xf numFmtId="0" fontId="6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6" fillId="0" borderId="0" applyNumberFormat="0" applyFill="0" applyBorder="0" applyAlignment="0" applyProtection="0"/>
    <xf numFmtId="0" fontId="7" fillId="0" borderId="0" applyNumberFormat="0" applyFill="0" applyBorder="0" applyAlignment="0" applyProtection="0"/>
  </cellStyleXfs>
  <cellXfs count="32">
    <xf numFmtId="0" fontId="0" fillId="0" borderId="0" xfId="0"/>
    <xf numFmtId="0" fontId="1" fillId="0" borderId="0" xfId="0" applyFont="1" applyAlignment="1">
      <alignment horizontal="center"/>
    </xf>
    <xf numFmtId="2" fontId="0" fillId="0" borderId="0" xfId="0" applyNumberFormat="1"/>
    <xf numFmtId="0" fontId="2" fillId="0" borderId="1" xfId="0" applyFont="1" applyBorder="1"/>
    <xf numFmtId="0" fontId="2" fillId="0" borderId="2" xfId="0" applyFont="1" applyBorder="1"/>
    <xf numFmtId="0" fontId="2" fillId="0" borderId="3" xfId="0" applyFont="1" applyBorder="1"/>
    <xf numFmtId="0" fontId="2" fillId="2" borderId="4" xfId="0" applyFont="1" applyFill="1" applyBorder="1"/>
    <xf numFmtId="0" fontId="2" fillId="3" borderId="1" xfId="0" applyFont="1" applyFill="1" applyBorder="1" applyAlignment="1">
      <alignment horizontal="center"/>
    </xf>
    <xf numFmtId="0" fontId="2" fillId="4" borderId="4" xfId="0" applyFont="1" applyFill="1" applyBorder="1" applyAlignment="1">
      <alignment horizontal="center"/>
    </xf>
    <xf numFmtId="0" fontId="2" fillId="0" borderId="4" xfId="0" applyFont="1" applyFill="1" applyBorder="1" applyAlignment="1">
      <alignment horizontal="center"/>
    </xf>
    <xf numFmtId="0" fontId="3" fillId="0" borderId="0" xfId="0" applyFont="1"/>
    <xf numFmtId="0" fontId="3" fillId="0" borderId="1" xfId="0" applyFont="1" applyBorder="1"/>
    <xf numFmtId="0" fontId="3" fillId="0" borderId="4" xfId="0" applyFont="1" applyBorder="1"/>
    <xf numFmtId="0" fontId="3" fillId="0" borderId="4" xfId="0" applyFont="1" applyBorder="1" applyAlignment="1">
      <alignment horizontal="center"/>
    </xf>
    <xf numFmtId="0" fontId="0" fillId="0" borderId="0" xfId="0" applyNumberFormat="1"/>
    <xf numFmtId="0" fontId="4" fillId="0" borderId="0" xfId="0" applyFont="1"/>
    <xf numFmtId="0" fontId="2" fillId="0" borderId="0" xfId="0" applyFont="1"/>
    <xf numFmtId="0" fontId="5" fillId="0" borderId="0" xfId="0" applyFont="1"/>
    <xf numFmtId="0" fontId="4" fillId="0" borderId="0" xfId="0" applyFont="1" applyAlignment="1">
      <alignment horizontal="left"/>
    </xf>
    <xf numFmtId="0" fontId="1" fillId="0" borderId="1" xfId="0" applyFont="1" applyFill="1" applyBorder="1"/>
    <xf numFmtId="0" fontId="2" fillId="0" borderId="1" xfId="0" applyFont="1" applyFill="1" applyBorder="1" applyAlignment="1">
      <alignment horizontal="center"/>
    </xf>
    <xf numFmtId="0" fontId="1" fillId="0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4" fontId="0" fillId="0" borderId="1" xfId="0" applyNumberFormat="1" applyBorder="1" applyAlignment="1">
      <alignment horizontal="center"/>
    </xf>
    <xf numFmtId="3" fontId="0" fillId="0" borderId="1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1" fillId="0" borderId="0" xfId="0" applyNumberFormat="1" applyFont="1"/>
    <xf numFmtId="0" fontId="1" fillId="0" borderId="0" xfId="0" applyNumberFormat="1" applyFont="1" applyAlignment="1">
      <alignment horizontal="center"/>
    </xf>
    <xf numFmtId="0" fontId="1" fillId="5" borderId="1" xfId="0" applyFont="1" applyFill="1" applyBorder="1" applyAlignment="1">
      <alignment horizontal="center"/>
    </xf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190499</xdr:colOff>
      <xdr:row>9</xdr:row>
      <xdr:rowOff>25400</xdr:rowOff>
    </xdr:from>
    <xdr:to>
      <xdr:col>12</xdr:col>
      <xdr:colOff>733964</xdr:colOff>
      <xdr:row>23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E9E62C-E18D-8642-9E11-C676660DAA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499" y="1854200"/>
          <a:ext cx="11452765" cy="3009900"/>
        </a:xfrm>
        <a:prstGeom prst="rect">
          <a:avLst/>
        </a:prstGeom>
      </xdr:spPr>
    </xdr:pic>
    <xdr:clientData/>
  </xdr:twoCellAnchor>
  <xdr:twoCellAnchor editAs="oneCell">
    <xdr:from>
      <xdr:col>1</xdr:col>
      <xdr:colOff>393700</xdr:colOff>
      <xdr:row>27</xdr:row>
      <xdr:rowOff>50800</xdr:rowOff>
    </xdr:from>
    <xdr:to>
      <xdr:col>10</xdr:col>
      <xdr:colOff>0</xdr:colOff>
      <xdr:row>41</xdr:row>
      <xdr:rowOff>101711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57FCD1-3540-BA49-8905-B4886C54F4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6834" t="5556" r="39058" b="7829"/>
        <a:stretch/>
      </xdr:blipFill>
      <xdr:spPr>
        <a:xfrm rot="16200000">
          <a:off x="3562294" y="3194106"/>
          <a:ext cx="2895711" cy="75819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190499</xdr:colOff>
      <xdr:row>1</xdr:row>
      <xdr:rowOff>25400</xdr:rowOff>
    </xdr:from>
    <xdr:to>
      <xdr:col>11</xdr:col>
      <xdr:colOff>699716</xdr:colOff>
      <xdr:row>30</xdr:row>
      <xdr:rowOff>101600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0F77E7-DF5E-F64B-984A-15EEC611AEC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3586" t="21998" r="19318" b="7744"/>
        <a:stretch/>
      </xdr:blipFill>
      <xdr:spPr>
        <a:xfrm>
          <a:off x="2666999" y="228600"/>
          <a:ext cx="7113217" cy="5969000"/>
        </a:xfrm>
        <a:prstGeom prst="rect">
          <a:avLst/>
        </a:prstGeom>
      </xdr:spPr>
    </xdr:pic>
    <xdr:clientData/>
  </xdr:twoCellAnchor>
  <xdr:twoCellAnchor editAs="oneCell">
    <xdr:from>
      <xdr:col>12</xdr:col>
      <xdr:colOff>50799</xdr:colOff>
      <xdr:row>0</xdr:row>
      <xdr:rowOff>165100</xdr:rowOff>
    </xdr:from>
    <xdr:to>
      <xdr:col>20</xdr:col>
      <xdr:colOff>530478</xdr:colOff>
      <xdr:row>30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96EE2C-B1F0-894A-927F-9038DAFA20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3964" t="22222" r="19823" b="7520"/>
        <a:stretch/>
      </xdr:blipFill>
      <xdr:spPr>
        <a:xfrm>
          <a:off x="9956799" y="165100"/>
          <a:ext cx="7083679" cy="60579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368300</xdr:colOff>
      <xdr:row>1</xdr:row>
      <xdr:rowOff>101600</xdr:rowOff>
    </xdr:from>
    <xdr:to>
      <xdr:col>12</xdr:col>
      <xdr:colOff>520700</xdr:colOff>
      <xdr:row>39</xdr:row>
      <xdr:rowOff>120633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51A05D9-9291-0640-885D-463123AB5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8300" y="304800"/>
          <a:ext cx="10058400" cy="774063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482600</xdr:colOff>
      <xdr:row>1</xdr:row>
      <xdr:rowOff>177800</xdr:rowOff>
    </xdr:from>
    <xdr:to>
      <xdr:col>9</xdr:col>
      <xdr:colOff>749300</xdr:colOff>
      <xdr:row>33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AEE878F-1C9C-974D-A4DC-DD01958F57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2600" y="381000"/>
          <a:ext cx="7696200" cy="6515100"/>
        </a:xfrm>
        <a:prstGeom prst="rect">
          <a:avLst/>
        </a:prstGeom>
      </xdr:spPr>
    </xdr:pic>
    <xdr:clientData/>
  </xdr:twoCellAnchor>
  <xdr:twoCellAnchor editAs="oneCell">
    <xdr:from>
      <xdr:col>10</xdr:col>
      <xdr:colOff>203199</xdr:colOff>
      <xdr:row>1</xdr:row>
      <xdr:rowOff>25400</xdr:rowOff>
    </xdr:from>
    <xdr:to>
      <xdr:col>25</xdr:col>
      <xdr:colOff>270940</xdr:colOff>
      <xdr:row>33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CE66680-ACEC-2043-839A-A2B984E24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58199" y="228600"/>
          <a:ext cx="12450241" cy="6527800"/>
        </a:xfrm>
        <a:prstGeom prst="rect">
          <a:avLst/>
        </a:prstGeom>
      </xdr:spPr>
    </xdr:pic>
    <xdr:clientData/>
  </xdr:twoCellAnchor>
  <xdr:twoCellAnchor>
    <xdr:from>
      <xdr:col>2</xdr:col>
      <xdr:colOff>520700</xdr:colOff>
      <xdr:row>26</xdr:row>
      <xdr:rowOff>165100</xdr:rowOff>
    </xdr:from>
    <xdr:to>
      <xdr:col>5</xdr:col>
      <xdr:colOff>215900</xdr:colOff>
      <xdr:row>29</xdr:row>
      <xdr:rowOff>50800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15B246B-BBC7-D84F-83A3-3ECEF90DE3BA}"/>
            </a:ext>
          </a:extLst>
        </xdr:cNvPr>
        <xdr:cNvSpPr/>
      </xdr:nvSpPr>
      <xdr:spPr>
        <a:xfrm>
          <a:off x="2171700" y="5448300"/>
          <a:ext cx="2171700" cy="4953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U25"/>
  <sheetViews>
    <sheetView tabSelected="1" workbookViewId="0">
      <selection activeCell="U24" sqref="U24"/>
    </sheetView>
  </sheetViews>
  <sheetFormatPr baseColWidth="10" defaultRowHeight="16" x14ac:dyDescent="0.2"/>
  <cols>
    <col min="4" max="4" width="12.6640625" customWidth="1"/>
    <col min="5" max="5" width="9.33203125" customWidth="1"/>
    <col min="6" max="6" width="8.1640625" customWidth="1"/>
    <col min="7" max="7" width="14.83203125" customWidth="1"/>
    <col min="8" max="8" width="13.1640625" customWidth="1"/>
    <col min="9" max="9" width="14" customWidth="1"/>
    <col min="12" max="13" width="16.83203125" customWidth="1"/>
    <col min="14" max="14" width="12.1640625" customWidth="1"/>
    <col min="15" max="15" width="11" customWidth="1"/>
    <col min="17" max="17" width="13.5" customWidth="1"/>
    <col min="18" max="18" width="19.6640625" customWidth="1"/>
    <col min="19" max="19" width="20.33203125" customWidth="1"/>
    <col min="20" max="20" width="15.83203125" customWidth="1"/>
    <col min="21" max="21" width="15.1640625" customWidth="1"/>
  </cols>
  <sheetData>
    <row r="1" spans="1:21" s="1" customFormat="1" x14ac:dyDescent="0.2">
      <c r="A1" s="22" t="s">
        <v>0</v>
      </c>
      <c r="B1" s="22" t="s">
        <v>1</v>
      </c>
      <c r="C1" s="22" t="s">
        <v>2</v>
      </c>
      <c r="D1" s="22" t="s">
        <v>5</v>
      </c>
      <c r="E1" s="22" t="s">
        <v>6</v>
      </c>
      <c r="F1" s="22" t="s">
        <v>11</v>
      </c>
      <c r="G1" s="22" t="s">
        <v>12</v>
      </c>
      <c r="H1" s="22" t="s">
        <v>13</v>
      </c>
      <c r="I1" s="22" t="s">
        <v>15</v>
      </c>
      <c r="J1" s="22" t="s">
        <v>14</v>
      </c>
      <c r="K1" s="22" t="s">
        <v>16</v>
      </c>
      <c r="L1" s="22" t="s">
        <v>168</v>
      </c>
      <c r="M1" s="22" t="s">
        <v>169</v>
      </c>
      <c r="N1" s="22" t="s">
        <v>170</v>
      </c>
      <c r="O1" s="22" t="s">
        <v>171</v>
      </c>
      <c r="P1" s="22" t="s">
        <v>20</v>
      </c>
      <c r="Q1" s="22" t="s">
        <v>21</v>
      </c>
      <c r="R1" s="22" t="s">
        <v>22</v>
      </c>
      <c r="S1" s="22" t="s">
        <v>23</v>
      </c>
      <c r="T1" s="22" t="s">
        <v>172</v>
      </c>
      <c r="U1" s="22" t="s">
        <v>180</v>
      </c>
    </row>
    <row r="2" spans="1:21" x14ac:dyDescent="0.2">
      <c r="A2" s="24">
        <v>1</v>
      </c>
      <c r="B2" s="24" t="s">
        <v>3</v>
      </c>
      <c r="C2" s="24" t="s">
        <v>173</v>
      </c>
      <c r="D2" s="24" t="s">
        <v>179</v>
      </c>
      <c r="E2" s="24" t="s">
        <v>7</v>
      </c>
      <c r="F2" s="25">
        <v>12.89</v>
      </c>
      <c r="G2" s="24">
        <v>13</v>
      </c>
      <c r="H2" s="24">
        <v>479.38</v>
      </c>
      <c r="I2" s="25">
        <f>(H2*40)/1000</f>
        <v>19.1752</v>
      </c>
      <c r="J2" s="25">
        <f>0.25*I2</f>
        <v>4.7938000000000001</v>
      </c>
      <c r="K2" s="24">
        <v>16</v>
      </c>
      <c r="L2" s="24">
        <v>440</v>
      </c>
      <c r="M2" s="26">
        <v>16439.21</v>
      </c>
      <c r="N2" s="26">
        <v>17.399999999999999</v>
      </c>
      <c r="O2" s="27">
        <v>63885.822917821861</v>
      </c>
      <c r="P2" s="24" t="s">
        <v>24</v>
      </c>
      <c r="Q2" s="24" t="s">
        <v>25</v>
      </c>
      <c r="R2" s="24" t="s">
        <v>26</v>
      </c>
      <c r="S2" s="24" t="s">
        <v>27</v>
      </c>
      <c r="T2" s="24">
        <v>75</v>
      </c>
      <c r="U2" s="23">
        <f>((T2/100)*5000*50000)</f>
        <v>187500000</v>
      </c>
    </row>
    <row r="3" spans="1:21" x14ac:dyDescent="0.2">
      <c r="A3" s="24">
        <v>2</v>
      </c>
      <c r="B3" s="24" t="s">
        <v>174</v>
      </c>
      <c r="C3" s="24" t="s">
        <v>176</v>
      </c>
      <c r="D3" s="24" t="s">
        <v>179</v>
      </c>
      <c r="E3" s="24" t="s">
        <v>8</v>
      </c>
      <c r="F3" s="25">
        <v>14.84</v>
      </c>
      <c r="G3" s="24">
        <v>15</v>
      </c>
      <c r="H3" s="24">
        <v>563.17999999999995</v>
      </c>
      <c r="I3" s="25">
        <f t="shared" ref="I3:I5" si="0">(H3*40)/1000</f>
        <v>22.527199999999997</v>
      </c>
      <c r="J3" s="25">
        <f t="shared" ref="J3:J5" si="1">0.25*I3</f>
        <v>5.6317999999999993</v>
      </c>
      <c r="K3" s="24">
        <v>16</v>
      </c>
      <c r="L3" s="24">
        <v>432</v>
      </c>
      <c r="M3" s="24">
        <v>3665.42</v>
      </c>
      <c r="N3" s="24">
        <v>6.5</v>
      </c>
      <c r="O3" s="27">
        <v>24305.721193787555</v>
      </c>
      <c r="P3" s="24" t="s">
        <v>28</v>
      </c>
      <c r="Q3" s="24" t="s">
        <v>29</v>
      </c>
      <c r="R3" s="24" t="s">
        <v>30</v>
      </c>
      <c r="S3" s="24" t="s">
        <v>31</v>
      </c>
      <c r="T3" s="24">
        <v>60</v>
      </c>
      <c r="U3" s="23">
        <f>(T3/100)*5000*50000</f>
        <v>150000000</v>
      </c>
    </row>
    <row r="4" spans="1:21" x14ac:dyDescent="0.2">
      <c r="A4" s="24">
        <v>3</v>
      </c>
      <c r="B4" s="24" t="s">
        <v>175</v>
      </c>
      <c r="C4" s="24" t="s">
        <v>176</v>
      </c>
      <c r="D4" s="24" t="s">
        <v>179</v>
      </c>
      <c r="E4" s="24" t="s">
        <v>9</v>
      </c>
      <c r="F4" s="25">
        <v>15.85</v>
      </c>
      <c r="G4" s="24">
        <v>16</v>
      </c>
      <c r="H4" s="24">
        <v>441.07</v>
      </c>
      <c r="I4" s="25">
        <f t="shared" si="0"/>
        <v>17.642799999999998</v>
      </c>
      <c r="J4" s="25">
        <f t="shared" si="1"/>
        <v>4.4106999999999994</v>
      </c>
      <c r="K4" s="24">
        <v>16</v>
      </c>
      <c r="L4" s="24">
        <v>407</v>
      </c>
      <c r="M4" s="24">
        <v>6384.52</v>
      </c>
      <c r="N4" s="24">
        <v>7.2</v>
      </c>
      <c r="O4" s="27">
        <v>28574.493963420238</v>
      </c>
      <c r="P4" s="24" t="s">
        <v>32</v>
      </c>
      <c r="Q4" s="24" t="s">
        <v>33</v>
      </c>
      <c r="R4" s="24" t="s">
        <v>34</v>
      </c>
      <c r="S4" s="24" t="s">
        <v>35</v>
      </c>
      <c r="T4" s="24">
        <v>60</v>
      </c>
      <c r="U4" s="23">
        <f t="shared" ref="U4:U5" si="2">(T4/100)*5000*50000</f>
        <v>150000000</v>
      </c>
    </row>
    <row r="5" spans="1:21" x14ac:dyDescent="0.2">
      <c r="A5" s="24">
        <v>4</v>
      </c>
      <c r="B5" s="24" t="s">
        <v>4</v>
      </c>
      <c r="C5" s="24" t="s">
        <v>177</v>
      </c>
      <c r="D5" s="24" t="s">
        <v>179</v>
      </c>
      <c r="E5" s="24" t="s">
        <v>10</v>
      </c>
      <c r="F5" s="25">
        <v>14.9</v>
      </c>
      <c r="G5" s="24">
        <v>15</v>
      </c>
      <c r="H5" s="24">
        <v>269.02999999999997</v>
      </c>
      <c r="I5" s="25">
        <f t="shared" si="0"/>
        <v>10.761199999999999</v>
      </c>
      <c r="J5" s="25">
        <f t="shared" si="1"/>
        <v>2.6902999999999997</v>
      </c>
      <c r="K5" s="24">
        <v>16</v>
      </c>
      <c r="L5" s="24">
        <v>384</v>
      </c>
      <c r="M5" s="24">
        <v>7960.18</v>
      </c>
      <c r="N5" s="24">
        <v>5.4</v>
      </c>
      <c r="O5" s="27">
        <v>22848.647824344524</v>
      </c>
      <c r="P5" s="24" t="s">
        <v>36</v>
      </c>
      <c r="Q5" s="24" t="s">
        <v>37</v>
      </c>
      <c r="R5" s="24" t="s">
        <v>38</v>
      </c>
      <c r="S5" s="24" t="s">
        <v>39</v>
      </c>
      <c r="T5" s="24">
        <v>25</v>
      </c>
      <c r="U5" s="23">
        <f t="shared" si="2"/>
        <v>62500000</v>
      </c>
    </row>
    <row r="6" spans="1:21" x14ac:dyDescent="0.2">
      <c r="U6" t="s">
        <v>181</v>
      </c>
    </row>
    <row r="25" spans="1:12" x14ac:dyDescent="0.2">
      <c r="A25" t="s">
        <v>178</v>
      </c>
      <c r="B25">
        <v>1</v>
      </c>
      <c r="F25">
        <v>2</v>
      </c>
      <c r="I25">
        <v>3</v>
      </c>
      <c r="L25">
        <v>4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6"/>
  <sheetViews>
    <sheetView workbookViewId="0">
      <selection activeCell="F7" sqref="F7"/>
    </sheetView>
  </sheetViews>
  <sheetFormatPr baseColWidth="10" defaultRowHeight="16" x14ac:dyDescent="0.2"/>
  <sheetData>
    <row r="1" spans="1:5" x14ac:dyDescent="0.2">
      <c r="A1" s="29" t="s">
        <v>182</v>
      </c>
      <c r="B1" s="30" t="s">
        <v>183</v>
      </c>
      <c r="C1" s="29" t="s">
        <v>184</v>
      </c>
      <c r="D1" s="14"/>
      <c r="E1" s="14"/>
    </row>
    <row r="2" spans="1:5" x14ac:dyDescent="0.2">
      <c r="A2" s="14" t="s">
        <v>7</v>
      </c>
      <c r="B2" s="28" t="s">
        <v>186</v>
      </c>
      <c r="C2" s="14" t="s">
        <v>185</v>
      </c>
      <c r="D2" s="14"/>
      <c r="E2" s="14" t="s">
        <v>185</v>
      </c>
    </row>
    <row r="3" spans="1:5" x14ac:dyDescent="0.2">
      <c r="A3" s="14" t="s">
        <v>17</v>
      </c>
      <c r="B3" s="28">
        <v>1</v>
      </c>
      <c r="C3" s="2">
        <v>12.89</v>
      </c>
      <c r="D3" s="14"/>
      <c r="E3" s="14" t="s">
        <v>185</v>
      </c>
    </row>
    <row r="4" spans="1:5" x14ac:dyDescent="0.2">
      <c r="A4" s="14" t="s">
        <v>18</v>
      </c>
      <c r="B4" s="28">
        <v>2</v>
      </c>
      <c r="C4" s="2">
        <v>14.84</v>
      </c>
      <c r="D4" s="14"/>
      <c r="E4" s="14" t="s">
        <v>185</v>
      </c>
    </row>
    <row r="5" spans="1:5" x14ac:dyDescent="0.2">
      <c r="A5" s="14" t="s">
        <v>19</v>
      </c>
      <c r="B5" s="28">
        <v>3</v>
      </c>
      <c r="C5" s="2">
        <v>15.85</v>
      </c>
      <c r="D5" s="14"/>
      <c r="E5" s="14" t="s">
        <v>185</v>
      </c>
    </row>
    <row r="6" spans="1:5" x14ac:dyDescent="0.2">
      <c r="A6" s="14" t="s">
        <v>68</v>
      </c>
      <c r="B6" s="28">
        <v>4</v>
      </c>
      <c r="C6" s="2">
        <v>14.9</v>
      </c>
      <c r="D6" s="14"/>
      <c r="E6" s="14" t="s">
        <v>185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V7"/>
  <sheetViews>
    <sheetView workbookViewId="0">
      <selection activeCell="U16" sqref="U16"/>
    </sheetView>
  </sheetViews>
  <sheetFormatPr baseColWidth="10" defaultRowHeight="16" x14ac:dyDescent="0.2"/>
  <cols>
    <col min="20" max="20" width="16.33203125" customWidth="1"/>
    <col min="21" max="21" width="13.5" customWidth="1"/>
    <col min="22" max="22" width="16.6640625" customWidth="1"/>
  </cols>
  <sheetData>
    <row r="3" spans="14:22" x14ac:dyDescent="0.2">
      <c r="N3" s="22" t="s">
        <v>0</v>
      </c>
      <c r="O3" s="22" t="s">
        <v>1</v>
      </c>
      <c r="P3" s="22" t="s">
        <v>2</v>
      </c>
      <c r="Q3" s="22" t="s">
        <v>5</v>
      </c>
      <c r="R3" s="22" t="s">
        <v>6</v>
      </c>
      <c r="S3" s="22" t="s">
        <v>11</v>
      </c>
      <c r="T3" s="22" t="s">
        <v>12</v>
      </c>
      <c r="U3" s="31" t="s">
        <v>13</v>
      </c>
      <c r="V3" s="31" t="s">
        <v>15</v>
      </c>
    </row>
    <row r="4" spans="14:22" x14ac:dyDescent="0.2">
      <c r="N4" s="24">
        <v>1</v>
      </c>
      <c r="O4" s="24" t="s">
        <v>3</v>
      </c>
      <c r="P4" s="24" t="s">
        <v>173</v>
      </c>
      <c r="Q4" s="24" t="s">
        <v>179</v>
      </c>
      <c r="R4" s="24" t="s">
        <v>7</v>
      </c>
      <c r="S4" s="25">
        <v>12.89</v>
      </c>
      <c r="T4" s="24">
        <v>13</v>
      </c>
      <c r="U4" s="24">
        <v>479.38</v>
      </c>
      <c r="V4" s="25">
        <f>(U4*40)/1000</f>
        <v>19.1752</v>
      </c>
    </row>
    <row r="5" spans="14:22" x14ac:dyDescent="0.2">
      <c r="N5" s="24">
        <v>2</v>
      </c>
      <c r="O5" s="24" t="s">
        <v>174</v>
      </c>
      <c r="P5" s="24" t="s">
        <v>176</v>
      </c>
      <c r="Q5" s="24" t="s">
        <v>179</v>
      </c>
      <c r="R5" s="24" t="s">
        <v>8</v>
      </c>
      <c r="S5" s="25">
        <v>14.84</v>
      </c>
      <c r="T5" s="24">
        <v>15</v>
      </c>
      <c r="U5" s="24">
        <v>563.17999999999995</v>
      </c>
      <c r="V5" s="25">
        <f t="shared" ref="V5:V7" si="0">(U5*40)/1000</f>
        <v>22.527199999999997</v>
      </c>
    </row>
    <row r="6" spans="14:22" x14ac:dyDescent="0.2">
      <c r="N6" s="24">
        <v>3</v>
      </c>
      <c r="O6" s="24" t="s">
        <v>175</v>
      </c>
      <c r="P6" s="24" t="s">
        <v>176</v>
      </c>
      <c r="Q6" s="24" t="s">
        <v>179</v>
      </c>
      <c r="R6" s="24" t="s">
        <v>9</v>
      </c>
      <c r="S6" s="25">
        <v>15.85</v>
      </c>
      <c r="T6" s="24">
        <v>16</v>
      </c>
      <c r="U6" s="24">
        <v>441.07</v>
      </c>
      <c r="V6" s="25">
        <f t="shared" si="0"/>
        <v>17.642799999999998</v>
      </c>
    </row>
    <row r="7" spans="14:22" x14ac:dyDescent="0.2">
      <c r="N7" s="24">
        <v>4</v>
      </c>
      <c r="O7" s="24" t="s">
        <v>4</v>
      </c>
      <c r="P7" s="24" t="s">
        <v>177</v>
      </c>
      <c r="Q7" s="24" t="s">
        <v>179</v>
      </c>
      <c r="R7" s="24" t="s">
        <v>10</v>
      </c>
      <c r="S7" s="25">
        <v>14.9</v>
      </c>
      <c r="T7" s="24">
        <v>15</v>
      </c>
      <c r="U7" s="24">
        <v>269.02999999999997</v>
      </c>
      <c r="V7" s="25">
        <f t="shared" si="0"/>
        <v>10.761199999999999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L35:N38"/>
  <sheetViews>
    <sheetView workbookViewId="0">
      <selection activeCell="C35" sqref="C35"/>
    </sheetView>
  </sheetViews>
  <sheetFormatPr baseColWidth="10" defaultRowHeight="16" x14ac:dyDescent="0.2"/>
  <sheetData>
    <row r="35" spans="12:14" x14ac:dyDescent="0.2">
      <c r="L35" t="s">
        <v>187</v>
      </c>
      <c r="M35" t="s">
        <v>191</v>
      </c>
      <c r="N35" t="s">
        <v>195</v>
      </c>
    </row>
    <row r="36" spans="12:14" x14ac:dyDescent="0.2">
      <c r="L36" t="s">
        <v>188</v>
      </c>
      <c r="M36" t="s">
        <v>192</v>
      </c>
    </row>
    <row r="37" spans="12:14" x14ac:dyDescent="0.2">
      <c r="L37" t="s">
        <v>189</v>
      </c>
      <c r="M37" t="s">
        <v>193</v>
      </c>
    </row>
    <row r="38" spans="12:14" x14ac:dyDescent="0.2">
      <c r="L38" t="s">
        <v>190</v>
      </c>
      <c r="M38" t="s">
        <v>194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M113"/>
  <sheetViews>
    <sheetView topLeftCell="A57" workbookViewId="0">
      <selection activeCell="L104" sqref="L104"/>
    </sheetView>
  </sheetViews>
  <sheetFormatPr baseColWidth="10" defaultRowHeight="16" x14ac:dyDescent="0.2"/>
  <cols>
    <col min="1" max="1" width="15.83203125" customWidth="1"/>
  </cols>
  <sheetData>
    <row r="1" spans="1:13" x14ac:dyDescent="0.2">
      <c r="A1" s="3" t="s">
        <v>40</v>
      </c>
      <c r="B1" s="4">
        <v>1</v>
      </c>
      <c r="C1" s="4">
        <v>2</v>
      </c>
      <c r="D1" s="4">
        <v>3</v>
      </c>
      <c r="E1" s="4">
        <v>4</v>
      </c>
      <c r="F1" s="4">
        <v>5</v>
      </c>
      <c r="G1" s="4">
        <v>6</v>
      </c>
      <c r="H1" s="4">
        <v>7</v>
      </c>
      <c r="I1" s="4">
        <v>8</v>
      </c>
      <c r="J1" s="4">
        <v>9</v>
      </c>
      <c r="K1" s="4">
        <v>10</v>
      </c>
      <c r="L1" s="4">
        <v>11</v>
      </c>
      <c r="M1" s="4">
        <v>12</v>
      </c>
    </row>
    <row r="2" spans="1:13" x14ac:dyDescent="0.2">
      <c r="A2" s="5" t="s">
        <v>41</v>
      </c>
      <c r="B2" s="6" t="s">
        <v>42</v>
      </c>
      <c r="C2" s="6" t="s">
        <v>42</v>
      </c>
      <c r="D2" s="6" t="s">
        <v>42</v>
      </c>
      <c r="E2" s="7" t="s">
        <v>43</v>
      </c>
      <c r="F2" s="7" t="s">
        <v>43</v>
      </c>
      <c r="G2" s="7" t="s">
        <v>43</v>
      </c>
      <c r="H2" s="8" t="s">
        <v>44</v>
      </c>
      <c r="I2" s="8" t="s">
        <v>44</v>
      </c>
      <c r="J2" s="8" t="s">
        <v>44</v>
      </c>
      <c r="K2" s="20"/>
      <c r="L2" s="20"/>
      <c r="M2" s="20"/>
    </row>
    <row r="3" spans="1:13" x14ac:dyDescent="0.2">
      <c r="A3" s="5" t="s">
        <v>45</v>
      </c>
      <c r="B3" s="6" t="s">
        <v>46</v>
      </c>
      <c r="C3" s="6" t="s">
        <v>46</v>
      </c>
      <c r="D3" s="6" t="s">
        <v>46</v>
      </c>
      <c r="E3" s="7" t="s">
        <v>47</v>
      </c>
      <c r="F3" s="7" t="s">
        <v>47</v>
      </c>
      <c r="G3" s="7" t="s">
        <v>47</v>
      </c>
      <c r="H3" s="8" t="s">
        <v>48</v>
      </c>
      <c r="I3" s="8" t="s">
        <v>48</v>
      </c>
      <c r="J3" s="8" t="s">
        <v>48</v>
      </c>
      <c r="K3" s="20"/>
      <c r="L3" s="20"/>
      <c r="M3" s="20"/>
    </row>
    <row r="4" spans="1:13" x14ac:dyDescent="0.2">
      <c r="A4" s="5" t="s">
        <v>49</v>
      </c>
      <c r="B4" s="6" t="s">
        <v>50</v>
      </c>
      <c r="C4" s="6" t="s">
        <v>50</v>
      </c>
      <c r="D4" s="6" t="s">
        <v>50</v>
      </c>
      <c r="E4" s="7" t="s">
        <v>51</v>
      </c>
      <c r="F4" s="7" t="s">
        <v>51</v>
      </c>
      <c r="G4" s="7" t="s">
        <v>51</v>
      </c>
      <c r="H4" s="8" t="s">
        <v>52</v>
      </c>
      <c r="I4" s="8" t="s">
        <v>52</v>
      </c>
      <c r="J4" s="8" t="s">
        <v>52</v>
      </c>
      <c r="K4" s="21"/>
      <c r="L4" s="21"/>
      <c r="M4" s="21"/>
    </row>
    <row r="5" spans="1:13" x14ac:dyDescent="0.2">
      <c r="A5" s="5" t="s">
        <v>53</v>
      </c>
      <c r="B5" s="6" t="s">
        <v>54</v>
      </c>
      <c r="C5" s="6" t="s">
        <v>54</v>
      </c>
      <c r="D5" s="6" t="s">
        <v>54</v>
      </c>
      <c r="E5" s="7" t="s">
        <v>55</v>
      </c>
      <c r="F5" s="7" t="s">
        <v>55</v>
      </c>
      <c r="G5" s="7" t="s">
        <v>55</v>
      </c>
      <c r="H5" s="8" t="s">
        <v>56</v>
      </c>
      <c r="I5" s="8" t="s">
        <v>56</v>
      </c>
      <c r="J5" s="8" t="s">
        <v>56</v>
      </c>
      <c r="K5" s="20"/>
      <c r="L5" s="20"/>
      <c r="M5" s="20"/>
    </row>
    <row r="6" spans="1:13" x14ac:dyDescent="0.2">
      <c r="A6" s="5" t="s">
        <v>57</v>
      </c>
      <c r="B6" s="6" t="s">
        <v>58</v>
      </c>
      <c r="C6" s="6" t="s">
        <v>58</v>
      </c>
      <c r="D6" s="6" t="s">
        <v>58</v>
      </c>
      <c r="E6" s="20"/>
      <c r="F6" s="20"/>
      <c r="G6" s="20"/>
      <c r="H6" s="20"/>
      <c r="I6" s="20"/>
      <c r="J6" s="20"/>
      <c r="K6" s="20"/>
      <c r="L6" s="20"/>
      <c r="M6" s="20"/>
    </row>
    <row r="7" spans="1:13" x14ac:dyDescent="0.2">
      <c r="A7" s="5" t="s">
        <v>59</v>
      </c>
      <c r="B7" s="6" t="s">
        <v>60</v>
      </c>
      <c r="C7" s="6" t="s">
        <v>60</v>
      </c>
      <c r="D7" s="6" t="s">
        <v>60</v>
      </c>
      <c r="E7" s="20"/>
      <c r="F7" s="20"/>
      <c r="G7" s="20"/>
      <c r="H7" s="20"/>
      <c r="I7" s="20"/>
      <c r="J7" s="20"/>
      <c r="K7" s="20"/>
      <c r="L7" s="20"/>
      <c r="M7" s="20"/>
    </row>
    <row r="8" spans="1:13" x14ac:dyDescent="0.2">
      <c r="A8" s="5" t="s">
        <v>61</v>
      </c>
      <c r="B8" s="9"/>
      <c r="C8" s="9"/>
      <c r="D8" s="9"/>
      <c r="E8" s="21"/>
      <c r="F8" s="21"/>
      <c r="G8" s="21"/>
      <c r="H8" s="21"/>
      <c r="I8" s="21"/>
      <c r="J8" s="21"/>
      <c r="K8" s="21"/>
      <c r="L8" s="21"/>
      <c r="M8" s="21"/>
    </row>
    <row r="9" spans="1:13" x14ac:dyDescent="0.2">
      <c r="A9" s="5" t="s">
        <v>62</v>
      </c>
      <c r="B9" s="9"/>
      <c r="C9" s="9"/>
      <c r="D9" s="9"/>
      <c r="E9" s="20"/>
      <c r="F9" s="20"/>
      <c r="G9" s="20"/>
      <c r="H9" s="20"/>
      <c r="I9" s="20"/>
      <c r="J9" s="20"/>
      <c r="K9" s="20"/>
      <c r="L9" s="20"/>
      <c r="M9" s="20"/>
    </row>
    <row r="10" spans="1:13" x14ac:dyDescent="0.2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10"/>
      <c r="L10" s="10"/>
      <c r="M10" s="10"/>
    </row>
    <row r="11" spans="1:13" x14ac:dyDescent="0.2">
      <c r="A11" s="11"/>
      <c r="B11" s="4" t="s">
        <v>63</v>
      </c>
      <c r="C11" s="4" t="s">
        <v>167</v>
      </c>
      <c r="D11" s="10"/>
      <c r="E11" s="10"/>
      <c r="F11" s="10"/>
      <c r="G11" s="10"/>
      <c r="H11" s="10"/>
      <c r="I11" s="10"/>
      <c r="J11" s="10"/>
      <c r="K11" s="10"/>
      <c r="L11" s="10"/>
      <c r="M11" s="10"/>
    </row>
    <row r="12" spans="1:13" x14ac:dyDescent="0.2">
      <c r="A12" s="5" t="s">
        <v>64</v>
      </c>
      <c r="B12" s="12">
        <v>6</v>
      </c>
      <c r="C12" s="12">
        <f>B12*46</f>
        <v>276</v>
      </c>
      <c r="D12" s="10"/>
      <c r="E12" s="10"/>
      <c r="F12" s="10"/>
      <c r="G12" s="10"/>
      <c r="H12" s="10"/>
      <c r="I12" s="10"/>
      <c r="J12" s="10"/>
      <c r="K12" s="10"/>
      <c r="L12" s="10"/>
      <c r="M12" s="10"/>
    </row>
    <row r="13" spans="1:13" x14ac:dyDescent="0.2">
      <c r="A13" s="5" t="s">
        <v>65</v>
      </c>
      <c r="B13" s="12"/>
      <c r="C13" s="12"/>
      <c r="D13" s="10"/>
      <c r="E13" s="10"/>
      <c r="F13" s="10"/>
      <c r="G13" s="10"/>
      <c r="K13" s="10"/>
      <c r="L13" s="10"/>
      <c r="M13" s="10"/>
    </row>
    <row r="14" spans="1:13" x14ac:dyDescent="0.2">
      <c r="A14" s="5" t="s">
        <v>66</v>
      </c>
      <c r="B14" s="12">
        <v>4</v>
      </c>
      <c r="C14" s="13" t="s">
        <v>67</v>
      </c>
      <c r="D14" s="10"/>
      <c r="E14" s="10"/>
      <c r="F14" s="10"/>
      <c r="G14" s="10"/>
      <c r="H14" s="14" t="s">
        <v>7</v>
      </c>
      <c r="I14" s="6" t="s">
        <v>42</v>
      </c>
      <c r="J14">
        <v>5.13</v>
      </c>
      <c r="K14" s="10"/>
      <c r="L14" s="10"/>
      <c r="M14" s="10"/>
    </row>
    <row r="15" spans="1:13" x14ac:dyDescent="0.2">
      <c r="A15" s="15"/>
      <c r="B15" s="15"/>
      <c r="C15" s="15"/>
      <c r="D15" s="10"/>
      <c r="E15" s="10"/>
      <c r="F15" s="10"/>
      <c r="G15" s="10"/>
      <c r="H15" s="14" t="s">
        <v>17</v>
      </c>
      <c r="I15" s="6" t="s">
        <v>42</v>
      </c>
      <c r="J15">
        <v>5.0199999999999996</v>
      </c>
      <c r="K15" s="10"/>
      <c r="L15" s="10"/>
      <c r="M15" s="10"/>
    </row>
    <row r="16" spans="1:13" x14ac:dyDescent="0.2">
      <c r="A16" s="16"/>
      <c r="B16" s="16"/>
      <c r="C16" s="16"/>
      <c r="D16" s="15"/>
      <c r="E16" s="15"/>
      <c r="F16" s="15"/>
      <c r="G16" s="15"/>
      <c r="H16" s="14" t="s">
        <v>18</v>
      </c>
      <c r="I16" s="6" t="s">
        <v>42</v>
      </c>
      <c r="J16">
        <v>4.96</v>
      </c>
      <c r="K16" s="10"/>
      <c r="L16" s="10"/>
      <c r="M16" s="15"/>
    </row>
    <row r="17" spans="1:13" x14ac:dyDescent="0.2">
      <c r="A17" s="15"/>
      <c r="B17" s="15"/>
      <c r="C17" s="15"/>
      <c r="D17" s="15"/>
      <c r="E17" s="15"/>
      <c r="F17" s="15"/>
      <c r="G17" s="15"/>
      <c r="H17" s="14" t="s">
        <v>19</v>
      </c>
      <c r="I17" s="7" t="s">
        <v>43</v>
      </c>
      <c r="J17">
        <v>6.49</v>
      </c>
      <c r="K17" s="10"/>
      <c r="L17" s="10"/>
      <c r="M17" s="15"/>
    </row>
    <row r="18" spans="1:13" x14ac:dyDescent="0.2">
      <c r="A18" s="15"/>
      <c r="B18" s="15"/>
      <c r="C18" s="15"/>
      <c r="D18" s="15"/>
      <c r="E18" s="15"/>
      <c r="F18" s="15"/>
      <c r="G18" s="15"/>
      <c r="H18" s="14" t="s">
        <v>68</v>
      </c>
      <c r="I18" s="7" t="s">
        <v>43</v>
      </c>
      <c r="J18">
        <v>6.39</v>
      </c>
      <c r="K18" s="10"/>
      <c r="L18" s="10"/>
      <c r="M18" s="15"/>
    </row>
    <row r="19" spans="1:13" x14ac:dyDescent="0.2">
      <c r="A19" s="15"/>
      <c r="B19" s="15"/>
      <c r="C19" s="17" t="s">
        <v>69</v>
      </c>
      <c r="D19" s="17"/>
      <c r="E19" s="17"/>
      <c r="F19" s="15"/>
      <c r="G19" s="15"/>
      <c r="H19" s="14" t="s">
        <v>70</v>
      </c>
      <c r="I19" s="7" t="s">
        <v>43</v>
      </c>
      <c r="J19">
        <v>6.51</v>
      </c>
      <c r="K19" s="10"/>
      <c r="L19" s="10"/>
      <c r="M19" s="15"/>
    </row>
    <row r="20" spans="1:13" x14ac:dyDescent="0.2">
      <c r="A20" s="15"/>
      <c r="B20" s="15"/>
      <c r="C20" s="17" t="s">
        <v>71</v>
      </c>
      <c r="D20" s="17" t="s">
        <v>72</v>
      </c>
      <c r="E20" s="17" t="s">
        <v>73</v>
      </c>
      <c r="F20" s="15"/>
      <c r="G20" s="15"/>
      <c r="H20" s="14" t="s">
        <v>74</v>
      </c>
      <c r="I20" s="8" t="s">
        <v>44</v>
      </c>
      <c r="J20">
        <v>9.77</v>
      </c>
      <c r="K20" s="10"/>
      <c r="L20" s="10"/>
      <c r="M20" s="15"/>
    </row>
    <row r="21" spans="1:13" x14ac:dyDescent="0.2">
      <c r="A21" s="15"/>
      <c r="B21" s="15"/>
      <c r="C21" s="15">
        <v>2</v>
      </c>
      <c r="D21" s="15">
        <v>198</v>
      </c>
      <c r="E21" s="15" t="s">
        <v>165</v>
      </c>
      <c r="F21" s="15"/>
      <c r="G21" s="15"/>
      <c r="H21" s="14" t="s">
        <v>75</v>
      </c>
      <c r="I21" s="8" t="s">
        <v>44</v>
      </c>
      <c r="J21">
        <v>9.7100000000000009</v>
      </c>
      <c r="K21" s="10"/>
      <c r="L21" s="10"/>
      <c r="M21" s="15"/>
    </row>
    <row r="22" spans="1:13" x14ac:dyDescent="0.2">
      <c r="A22" s="15"/>
      <c r="B22" s="15"/>
      <c r="C22" s="15"/>
      <c r="D22" s="15"/>
      <c r="E22" s="15"/>
      <c r="F22" s="15"/>
      <c r="G22" s="15"/>
      <c r="H22" s="14" t="s">
        <v>76</v>
      </c>
      <c r="I22" s="8" t="s">
        <v>44</v>
      </c>
      <c r="J22">
        <v>9.82</v>
      </c>
      <c r="K22" s="10"/>
      <c r="L22" s="10"/>
      <c r="M22" s="15"/>
    </row>
    <row r="23" spans="1:13" x14ac:dyDescent="0.2">
      <c r="A23" s="15"/>
      <c r="B23" s="15"/>
      <c r="C23" s="15"/>
      <c r="D23" s="15"/>
      <c r="E23" s="15"/>
      <c r="F23" s="15"/>
      <c r="G23" s="15"/>
      <c r="H23" s="14" t="s">
        <v>77</v>
      </c>
      <c r="I23" s="20"/>
      <c r="J23">
        <v>9.6</v>
      </c>
      <c r="K23" s="10"/>
      <c r="L23" s="10"/>
      <c r="M23" s="15"/>
    </row>
    <row r="24" spans="1:13" x14ac:dyDescent="0.2">
      <c r="A24" s="15"/>
      <c r="B24" s="15"/>
      <c r="C24" s="15"/>
      <c r="D24" s="15"/>
      <c r="E24" s="15"/>
      <c r="F24" s="15"/>
      <c r="G24" s="15"/>
      <c r="H24" s="14" t="s">
        <v>78</v>
      </c>
      <c r="I24" s="21"/>
      <c r="J24">
        <v>8.4</v>
      </c>
      <c r="K24" s="10"/>
      <c r="L24" s="10"/>
      <c r="M24" s="15"/>
    </row>
    <row r="25" spans="1:13" x14ac:dyDescent="0.2">
      <c r="A25" s="15"/>
      <c r="B25" s="15"/>
      <c r="C25" s="17" t="s">
        <v>79</v>
      </c>
      <c r="D25" s="17"/>
      <c r="E25" s="15"/>
      <c r="F25" s="15"/>
      <c r="G25" s="15"/>
      <c r="H25" s="14" t="s">
        <v>80</v>
      </c>
      <c r="I25" s="20"/>
      <c r="J25">
        <v>8.14</v>
      </c>
      <c r="K25" s="10"/>
      <c r="L25" s="10"/>
      <c r="M25" s="15"/>
    </row>
    <row r="26" spans="1:13" x14ac:dyDescent="0.2">
      <c r="A26" s="15"/>
      <c r="B26" s="15"/>
      <c r="C26" s="15" t="s">
        <v>81</v>
      </c>
      <c r="D26" s="15"/>
      <c r="E26" s="15"/>
      <c r="F26" s="15"/>
      <c r="G26" s="15"/>
      <c r="H26" s="14" t="s">
        <v>8</v>
      </c>
      <c r="I26" s="6" t="s">
        <v>46</v>
      </c>
      <c r="J26">
        <v>7.59</v>
      </c>
      <c r="K26" s="10"/>
      <c r="L26" s="10"/>
      <c r="M26" s="15"/>
    </row>
    <row r="27" spans="1:13" x14ac:dyDescent="0.2">
      <c r="A27" s="15"/>
      <c r="B27" s="15"/>
      <c r="C27" s="17" t="s">
        <v>71</v>
      </c>
      <c r="D27" s="17" t="s">
        <v>72</v>
      </c>
      <c r="E27" s="17" t="s">
        <v>73</v>
      </c>
      <c r="F27" s="15"/>
      <c r="G27" s="15"/>
      <c r="H27" s="14" t="s">
        <v>82</v>
      </c>
      <c r="I27" s="6" t="s">
        <v>46</v>
      </c>
      <c r="J27">
        <v>7.8</v>
      </c>
      <c r="K27" s="10"/>
      <c r="L27" s="10"/>
      <c r="M27" s="15"/>
    </row>
    <row r="28" spans="1:13" x14ac:dyDescent="0.2">
      <c r="A28" s="15"/>
      <c r="B28" s="15"/>
      <c r="C28" s="15" t="s">
        <v>166</v>
      </c>
      <c r="D28" s="15">
        <v>198</v>
      </c>
      <c r="E28" s="15" t="s">
        <v>165</v>
      </c>
      <c r="F28" s="15"/>
      <c r="G28" s="15"/>
      <c r="H28" s="14" t="s">
        <v>83</v>
      </c>
      <c r="I28" s="6" t="s">
        <v>46</v>
      </c>
      <c r="J28">
        <v>7.82</v>
      </c>
      <c r="K28" s="10"/>
      <c r="L28" s="10"/>
      <c r="M28" s="15"/>
    </row>
    <row r="29" spans="1:13" x14ac:dyDescent="0.2">
      <c r="A29" s="15"/>
      <c r="B29" s="15"/>
      <c r="C29" s="15"/>
      <c r="D29" s="15"/>
      <c r="E29" s="15"/>
      <c r="F29" s="15"/>
      <c r="G29" s="15"/>
      <c r="H29" s="14" t="s">
        <v>84</v>
      </c>
      <c r="I29" s="7" t="s">
        <v>47</v>
      </c>
      <c r="J29">
        <v>7.95</v>
      </c>
      <c r="K29" s="10"/>
      <c r="L29" s="10"/>
      <c r="M29" s="15"/>
    </row>
    <row r="30" spans="1:13" x14ac:dyDescent="0.2">
      <c r="A30" s="15"/>
      <c r="B30" s="15"/>
      <c r="C30" s="15"/>
      <c r="D30" s="15"/>
      <c r="E30" s="15"/>
      <c r="F30" s="15"/>
      <c r="G30" s="15"/>
      <c r="H30" s="14" t="s">
        <v>85</v>
      </c>
      <c r="I30" s="7" t="s">
        <v>47</v>
      </c>
      <c r="J30">
        <v>7.97</v>
      </c>
      <c r="K30" s="10"/>
      <c r="L30" s="10"/>
      <c r="M30" s="15"/>
    </row>
    <row r="31" spans="1:13" x14ac:dyDescent="0.2">
      <c r="A31" s="15"/>
      <c r="B31" s="15"/>
      <c r="C31" s="17" t="s">
        <v>86</v>
      </c>
      <c r="D31" s="17"/>
      <c r="E31" s="15"/>
      <c r="F31" s="15"/>
      <c r="G31" s="15"/>
      <c r="H31" s="14" t="s">
        <v>87</v>
      </c>
      <c r="I31" s="7" t="s">
        <v>47</v>
      </c>
      <c r="J31">
        <v>7.47</v>
      </c>
      <c r="K31" s="10"/>
      <c r="L31" s="10"/>
      <c r="M31" s="15"/>
    </row>
    <row r="32" spans="1:13" x14ac:dyDescent="0.2">
      <c r="A32" s="15"/>
      <c r="B32" s="15"/>
      <c r="C32" s="15" t="s">
        <v>88</v>
      </c>
      <c r="D32" s="15"/>
      <c r="E32" s="15"/>
      <c r="F32" s="15"/>
      <c r="G32" s="15"/>
      <c r="H32" s="14" t="s">
        <v>89</v>
      </c>
      <c r="I32" s="8" t="s">
        <v>48</v>
      </c>
      <c r="J32">
        <v>11.31</v>
      </c>
      <c r="K32" s="10"/>
      <c r="L32" s="10"/>
      <c r="M32" s="15"/>
    </row>
    <row r="33" spans="1:13" x14ac:dyDescent="0.2">
      <c r="A33" s="15"/>
      <c r="B33" s="15"/>
      <c r="C33" s="17" t="s">
        <v>71</v>
      </c>
      <c r="D33" s="17" t="s">
        <v>72</v>
      </c>
      <c r="E33" s="17" t="s">
        <v>73</v>
      </c>
      <c r="F33" s="15"/>
      <c r="G33" s="15"/>
      <c r="H33" s="14" t="s">
        <v>90</v>
      </c>
      <c r="I33" s="8" t="s">
        <v>48</v>
      </c>
      <c r="J33">
        <v>11.34</v>
      </c>
      <c r="K33" s="10"/>
      <c r="L33" s="10"/>
      <c r="M33" s="15"/>
    </row>
    <row r="34" spans="1:13" x14ac:dyDescent="0.2">
      <c r="A34" s="15"/>
      <c r="B34" s="15"/>
      <c r="C34" s="18">
        <v>10</v>
      </c>
      <c r="D34" s="18">
        <v>90</v>
      </c>
      <c r="E34" s="18">
        <v>100</v>
      </c>
      <c r="F34" s="15"/>
      <c r="G34" s="15"/>
      <c r="H34" s="14" t="s">
        <v>91</v>
      </c>
      <c r="I34" s="8" t="s">
        <v>48</v>
      </c>
      <c r="J34">
        <v>11.41</v>
      </c>
      <c r="K34" s="10"/>
      <c r="L34" s="10"/>
      <c r="M34" s="15"/>
    </row>
    <row r="35" spans="1:13" x14ac:dyDescent="0.2">
      <c r="H35" s="14" t="s">
        <v>92</v>
      </c>
      <c r="I35" s="20"/>
      <c r="J35">
        <v>9.66</v>
      </c>
      <c r="K35" s="10"/>
      <c r="L35" s="10"/>
    </row>
    <row r="36" spans="1:13" x14ac:dyDescent="0.2">
      <c r="H36" s="14" t="s">
        <v>93</v>
      </c>
      <c r="I36" s="21"/>
      <c r="J36">
        <v>10.63</v>
      </c>
      <c r="K36" s="10"/>
      <c r="L36" s="10"/>
    </row>
    <row r="37" spans="1:13" x14ac:dyDescent="0.2">
      <c r="H37" s="14" t="s">
        <v>94</v>
      </c>
      <c r="I37" s="20"/>
      <c r="J37">
        <v>11.06</v>
      </c>
      <c r="K37" s="10"/>
      <c r="L37" s="10"/>
    </row>
    <row r="38" spans="1:13" x14ac:dyDescent="0.2">
      <c r="H38" s="14" t="s">
        <v>9</v>
      </c>
      <c r="I38" s="6" t="s">
        <v>50</v>
      </c>
      <c r="J38">
        <v>11.66</v>
      </c>
      <c r="K38" s="10"/>
      <c r="L38" s="10"/>
    </row>
    <row r="39" spans="1:13" x14ac:dyDescent="0.2">
      <c r="H39" s="14" t="s">
        <v>95</v>
      </c>
      <c r="I39" s="6" t="s">
        <v>50</v>
      </c>
      <c r="J39">
        <v>11.41</v>
      </c>
      <c r="K39" s="10"/>
      <c r="L39" s="10"/>
    </row>
    <row r="40" spans="1:13" x14ac:dyDescent="0.2">
      <c r="H40" s="14" t="s">
        <v>96</v>
      </c>
      <c r="I40" s="6" t="s">
        <v>50</v>
      </c>
      <c r="J40">
        <v>11.28</v>
      </c>
      <c r="K40" s="10"/>
      <c r="L40" s="10"/>
    </row>
    <row r="41" spans="1:13" x14ac:dyDescent="0.2">
      <c r="H41" s="14" t="s">
        <v>97</v>
      </c>
      <c r="I41" s="7" t="s">
        <v>51</v>
      </c>
      <c r="J41">
        <v>7.64</v>
      </c>
      <c r="K41" s="10"/>
      <c r="L41" s="10"/>
    </row>
    <row r="42" spans="1:13" x14ac:dyDescent="0.2">
      <c r="H42" s="14" t="s">
        <v>98</v>
      </c>
      <c r="I42" s="7" t="s">
        <v>51</v>
      </c>
      <c r="J42">
        <v>7.87</v>
      </c>
      <c r="K42" s="10"/>
      <c r="L42" s="10"/>
    </row>
    <row r="43" spans="1:13" x14ac:dyDescent="0.2">
      <c r="H43" s="14" t="s">
        <v>99</v>
      </c>
      <c r="I43" s="7" t="s">
        <v>51</v>
      </c>
      <c r="J43">
        <v>7.66</v>
      </c>
      <c r="K43" s="10"/>
      <c r="L43" s="10"/>
    </row>
    <row r="44" spans="1:13" x14ac:dyDescent="0.2">
      <c r="H44" s="14" t="s">
        <v>100</v>
      </c>
      <c r="I44" s="8" t="s">
        <v>52</v>
      </c>
      <c r="J44">
        <v>11.31</v>
      </c>
      <c r="K44" s="10"/>
      <c r="L44" s="10"/>
    </row>
    <row r="45" spans="1:13" x14ac:dyDescent="0.2">
      <c r="H45" s="14" t="s">
        <v>101</v>
      </c>
      <c r="I45" s="8" t="s">
        <v>52</v>
      </c>
      <c r="J45">
        <v>11.1</v>
      </c>
      <c r="K45" s="10"/>
      <c r="L45" s="10"/>
    </row>
    <row r="46" spans="1:13" x14ac:dyDescent="0.2">
      <c r="H46" s="14" t="s">
        <v>102</v>
      </c>
      <c r="I46" s="8" t="s">
        <v>52</v>
      </c>
      <c r="J46">
        <v>11.18</v>
      </c>
      <c r="K46" s="10"/>
      <c r="L46" s="10"/>
    </row>
    <row r="47" spans="1:13" x14ac:dyDescent="0.2">
      <c r="H47" s="14" t="s">
        <v>103</v>
      </c>
      <c r="I47" s="20"/>
      <c r="J47">
        <v>8.6300000000000008</v>
      </c>
      <c r="K47" s="10"/>
      <c r="L47" s="10"/>
    </row>
    <row r="48" spans="1:13" x14ac:dyDescent="0.2">
      <c r="H48" s="14" t="s">
        <v>104</v>
      </c>
      <c r="I48" s="21"/>
      <c r="J48">
        <v>11.98</v>
      </c>
      <c r="K48" s="10"/>
      <c r="L48" s="10"/>
    </row>
    <row r="49" spans="8:12" x14ac:dyDescent="0.2">
      <c r="H49" s="14" t="s">
        <v>105</v>
      </c>
      <c r="I49" s="20"/>
      <c r="J49">
        <v>8.8699999999999992</v>
      </c>
      <c r="K49" s="10"/>
      <c r="L49" s="10"/>
    </row>
    <row r="50" spans="8:12" x14ac:dyDescent="0.2">
      <c r="H50" s="14" t="s">
        <v>10</v>
      </c>
      <c r="I50" s="6" t="s">
        <v>54</v>
      </c>
      <c r="J50">
        <v>14.92</v>
      </c>
      <c r="K50" s="10"/>
      <c r="L50" s="10"/>
    </row>
    <row r="51" spans="8:12" x14ac:dyDescent="0.2">
      <c r="H51" s="14" t="s">
        <v>106</v>
      </c>
      <c r="I51" s="6" t="s">
        <v>54</v>
      </c>
      <c r="J51">
        <v>14.88</v>
      </c>
      <c r="K51" s="10"/>
      <c r="L51" s="10"/>
    </row>
    <row r="52" spans="8:12" x14ac:dyDescent="0.2">
      <c r="H52" s="14" t="s">
        <v>107</v>
      </c>
      <c r="I52" s="6" t="s">
        <v>54</v>
      </c>
      <c r="J52">
        <v>14.86</v>
      </c>
      <c r="K52" s="10"/>
      <c r="L52" s="10"/>
    </row>
    <row r="53" spans="8:12" x14ac:dyDescent="0.2">
      <c r="H53" s="14" t="s">
        <v>108</v>
      </c>
      <c r="I53" s="7" t="s">
        <v>55</v>
      </c>
      <c r="J53">
        <v>8.16</v>
      </c>
      <c r="K53" s="10"/>
      <c r="L53" s="10"/>
    </row>
    <row r="54" spans="8:12" x14ac:dyDescent="0.2">
      <c r="H54" s="14" t="s">
        <v>109</v>
      </c>
      <c r="I54" s="7" t="s">
        <v>55</v>
      </c>
      <c r="J54">
        <v>8.01</v>
      </c>
      <c r="K54" s="10"/>
      <c r="L54" s="10"/>
    </row>
    <row r="55" spans="8:12" x14ac:dyDescent="0.2">
      <c r="H55" s="14" t="s">
        <v>110</v>
      </c>
      <c r="I55" s="7" t="s">
        <v>55</v>
      </c>
      <c r="J55">
        <v>7.99</v>
      </c>
      <c r="K55" s="10"/>
      <c r="L55" s="10"/>
    </row>
    <row r="56" spans="8:12" x14ac:dyDescent="0.2">
      <c r="H56" s="14" t="s">
        <v>111</v>
      </c>
      <c r="I56" s="8" t="s">
        <v>56</v>
      </c>
      <c r="J56">
        <v>11.63</v>
      </c>
      <c r="K56" s="10"/>
      <c r="L56" s="10"/>
    </row>
    <row r="57" spans="8:12" x14ac:dyDescent="0.2">
      <c r="H57" s="14" t="s">
        <v>112</v>
      </c>
      <c r="I57" s="8" t="s">
        <v>56</v>
      </c>
      <c r="J57">
        <v>11.56</v>
      </c>
      <c r="K57" s="10"/>
      <c r="L57" s="10"/>
    </row>
    <row r="58" spans="8:12" x14ac:dyDescent="0.2">
      <c r="H58" s="14" t="s">
        <v>113</v>
      </c>
      <c r="I58" s="8" t="s">
        <v>56</v>
      </c>
      <c r="J58">
        <v>11.7</v>
      </c>
      <c r="K58" s="10"/>
      <c r="L58" s="10"/>
    </row>
    <row r="59" spans="8:12" x14ac:dyDescent="0.2">
      <c r="H59" s="14" t="s">
        <v>114</v>
      </c>
      <c r="I59" s="20"/>
      <c r="J59">
        <v>10.64</v>
      </c>
      <c r="K59" s="10"/>
      <c r="L59" s="10"/>
    </row>
    <row r="60" spans="8:12" x14ac:dyDescent="0.2">
      <c r="H60" s="14" t="s">
        <v>115</v>
      </c>
      <c r="I60" s="21"/>
      <c r="J60">
        <v>9.65</v>
      </c>
      <c r="K60" s="10"/>
      <c r="L60" s="10"/>
    </row>
    <row r="61" spans="8:12" x14ac:dyDescent="0.2">
      <c r="H61" s="14" t="s">
        <v>116</v>
      </c>
      <c r="I61" s="20"/>
      <c r="J61">
        <v>10.46</v>
      </c>
      <c r="K61" s="10"/>
      <c r="L61" s="10"/>
    </row>
    <row r="62" spans="8:12" x14ac:dyDescent="0.2">
      <c r="H62" s="14" t="s">
        <v>117</v>
      </c>
      <c r="I62" s="6" t="s">
        <v>58</v>
      </c>
      <c r="J62">
        <v>18.66</v>
      </c>
      <c r="K62" s="10"/>
      <c r="L62" s="10"/>
    </row>
    <row r="63" spans="8:12" x14ac:dyDescent="0.2">
      <c r="H63" s="14" t="s">
        <v>118</v>
      </c>
      <c r="I63" s="6" t="s">
        <v>58</v>
      </c>
      <c r="J63">
        <v>18.28</v>
      </c>
      <c r="K63" s="10"/>
      <c r="L63" s="10"/>
    </row>
    <row r="64" spans="8:12" x14ac:dyDescent="0.2">
      <c r="H64" s="14" t="s">
        <v>119</v>
      </c>
      <c r="I64" s="6" t="s">
        <v>58</v>
      </c>
      <c r="J64">
        <v>18.05</v>
      </c>
      <c r="K64" s="10"/>
      <c r="L64" s="10"/>
    </row>
    <row r="65" spans="8:12" x14ac:dyDescent="0.2">
      <c r="H65" s="14" t="s">
        <v>120</v>
      </c>
      <c r="I65" s="20"/>
      <c r="J65">
        <v>9.64</v>
      </c>
      <c r="K65" s="10"/>
      <c r="L65" s="10"/>
    </row>
    <row r="66" spans="8:12" x14ac:dyDescent="0.2">
      <c r="H66" s="14" t="s">
        <v>121</v>
      </c>
      <c r="I66" s="21"/>
      <c r="J66">
        <v>9.49</v>
      </c>
      <c r="K66" s="10"/>
      <c r="L66" s="10"/>
    </row>
    <row r="67" spans="8:12" x14ac:dyDescent="0.2">
      <c r="H67" s="14" t="s">
        <v>122</v>
      </c>
      <c r="I67" s="20"/>
      <c r="J67">
        <v>12.48</v>
      </c>
      <c r="K67" s="10"/>
      <c r="L67" s="10"/>
    </row>
    <row r="68" spans="8:12" x14ac:dyDescent="0.2">
      <c r="H68" s="14" t="s">
        <v>123</v>
      </c>
      <c r="I68" s="20"/>
      <c r="J68">
        <v>9.91</v>
      </c>
      <c r="K68" s="10"/>
      <c r="L68" s="10"/>
    </row>
    <row r="69" spans="8:12" x14ac:dyDescent="0.2">
      <c r="H69" s="14" t="s">
        <v>124</v>
      </c>
      <c r="I69" s="21"/>
      <c r="J69">
        <v>9.81</v>
      </c>
      <c r="K69" s="10"/>
      <c r="L69" s="10"/>
    </row>
    <row r="70" spans="8:12" x14ac:dyDescent="0.2">
      <c r="H70" s="14" t="s">
        <v>125</v>
      </c>
      <c r="I70" s="20"/>
      <c r="J70">
        <v>8.8800000000000008</v>
      </c>
      <c r="K70" s="10"/>
      <c r="L70" s="10"/>
    </row>
    <row r="71" spans="8:12" x14ac:dyDescent="0.2">
      <c r="H71" s="14" t="s">
        <v>126</v>
      </c>
      <c r="I71" s="20"/>
      <c r="J71">
        <v>10.64</v>
      </c>
      <c r="K71" s="10"/>
      <c r="L71" s="10"/>
    </row>
    <row r="72" spans="8:12" x14ac:dyDescent="0.2">
      <c r="H72" s="14" t="s">
        <v>127</v>
      </c>
      <c r="I72" s="21"/>
      <c r="J72">
        <v>8.92</v>
      </c>
      <c r="K72" s="10"/>
      <c r="L72" s="10"/>
    </row>
    <row r="73" spans="8:12" x14ac:dyDescent="0.2">
      <c r="H73" s="14" t="s">
        <v>128</v>
      </c>
      <c r="I73" s="20"/>
      <c r="J73">
        <v>10.83</v>
      </c>
      <c r="K73" s="10"/>
      <c r="L73" s="10"/>
    </row>
    <row r="74" spans="8:12" x14ac:dyDescent="0.2">
      <c r="H74" s="14" t="s">
        <v>129</v>
      </c>
      <c r="I74" s="6" t="s">
        <v>60</v>
      </c>
      <c r="J74">
        <v>22.11</v>
      </c>
      <c r="K74" s="10"/>
      <c r="L74" s="10"/>
    </row>
    <row r="75" spans="8:12" x14ac:dyDescent="0.2">
      <c r="H75" s="14" t="s">
        <v>130</v>
      </c>
      <c r="I75" s="6" t="s">
        <v>60</v>
      </c>
      <c r="J75">
        <v>21.86</v>
      </c>
      <c r="K75" s="10"/>
      <c r="L75" s="10"/>
    </row>
    <row r="76" spans="8:12" x14ac:dyDescent="0.2">
      <c r="H76" s="14" t="s">
        <v>131</v>
      </c>
      <c r="I76" s="6" t="s">
        <v>60</v>
      </c>
      <c r="J76">
        <v>22.03</v>
      </c>
      <c r="K76" s="10"/>
      <c r="L76" s="10"/>
    </row>
    <row r="77" spans="8:12" x14ac:dyDescent="0.2">
      <c r="H77" s="14" t="s">
        <v>132</v>
      </c>
      <c r="I77" s="20"/>
      <c r="J77">
        <v>12.93</v>
      </c>
      <c r="K77" s="10"/>
      <c r="L77" s="10"/>
    </row>
    <row r="78" spans="8:12" x14ac:dyDescent="0.2">
      <c r="H78" s="14" t="s">
        <v>133</v>
      </c>
      <c r="I78" s="21"/>
      <c r="J78">
        <v>13.8</v>
      </c>
      <c r="K78" s="10"/>
      <c r="L78" s="10"/>
    </row>
    <row r="79" spans="8:12" x14ac:dyDescent="0.2">
      <c r="H79" s="14" t="s">
        <v>134</v>
      </c>
      <c r="I79" s="20"/>
      <c r="K79" s="10"/>
      <c r="L79" s="10"/>
    </row>
    <row r="80" spans="8:12" x14ac:dyDescent="0.2">
      <c r="H80" s="14" t="s">
        <v>135</v>
      </c>
      <c r="I80" s="20"/>
      <c r="K80" s="10"/>
      <c r="L80" s="10"/>
    </row>
    <row r="81" spans="8:12" x14ac:dyDescent="0.2">
      <c r="H81" s="14" t="s">
        <v>136</v>
      </c>
      <c r="I81" s="21"/>
      <c r="K81" s="10"/>
      <c r="L81" s="10"/>
    </row>
    <row r="82" spans="8:12" x14ac:dyDescent="0.2">
      <c r="H82" s="14" t="s">
        <v>137</v>
      </c>
      <c r="I82" s="20"/>
      <c r="K82" s="10"/>
      <c r="L82" s="10"/>
    </row>
    <row r="83" spans="8:12" x14ac:dyDescent="0.2">
      <c r="H83" s="14" t="s">
        <v>138</v>
      </c>
      <c r="I83" s="20"/>
      <c r="K83" s="10"/>
      <c r="L83" s="10"/>
    </row>
    <row r="84" spans="8:12" x14ac:dyDescent="0.2">
      <c r="H84" s="14" t="s">
        <v>139</v>
      </c>
      <c r="I84" s="21"/>
      <c r="K84" s="10"/>
      <c r="L84" s="10"/>
    </row>
    <row r="85" spans="8:12" x14ac:dyDescent="0.2">
      <c r="H85" s="14" t="s">
        <v>140</v>
      </c>
      <c r="I85" s="20"/>
      <c r="K85" s="10"/>
      <c r="L85" s="10"/>
    </row>
    <row r="86" spans="8:12" x14ac:dyDescent="0.2">
      <c r="H86" s="14" t="s">
        <v>141</v>
      </c>
      <c r="I86" s="19"/>
      <c r="K86" s="10"/>
      <c r="L86" s="10"/>
    </row>
    <row r="87" spans="8:12" x14ac:dyDescent="0.2">
      <c r="H87" s="14" t="s">
        <v>142</v>
      </c>
      <c r="I87" s="19"/>
      <c r="K87" s="10"/>
      <c r="L87" s="10"/>
    </row>
    <row r="88" spans="8:12" x14ac:dyDescent="0.2">
      <c r="H88" s="14" t="s">
        <v>143</v>
      </c>
      <c r="I88" s="19"/>
      <c r="K88" s="10"/>
      <c r="L88" s="10"/>
    </row>
    <row r="89" spans="8:12" x14ac:dyDescent="0.2">
      <c r="H89" s="14" t="s">
        <v>144</v>
      </c>
      <c r="I89" s="20"/>
      <c r="K89" s="10"/>
      <c r="L89" s="10"/>
    </row>
    <row r="90" spans="8:12" x14ac:dyDescent="0.2">
      <c r="H90" s="14" t="s">
        <v>145</v>
      </c>
      <c r="I90" s="21"/>
      <c r="K90" s="10"/>
      <c r="L90" s="10"/>
    </row>
    <row r="91" spans="8:12" x14ac:dyDescent="0.2">
      <c r="H91" s="14" t="s">
        <v>146</v>
      </c>
      <c r="I91" s="20"/>
      <c r="K91" s="10"/>
      <c r="L91" s="10"/>
    </row>
    <row r="92" spans="8:12" x14ac:dyDescent="0.2">
      <c r="H92" s="14" t="s">
        <v>147</v>
      </c>
      <c r="I92" s="20"/>
      <c r="K92" s="10"/>
      <c r="L92" s="10"/>
    </row>
    <row r="93" spans="8:12" x14ac:dyDescent="0.2">
      <c r="H93" s="14" t="s">
        <v>148</v>
      </c>
      <c r="I93" s="21"/>
      <c r="K93" s="10"/>
      <c r="L93" s="10"/>
    </row>
    <row r="94" spans="8:12" x14ac:dyDescent="0.2">
      <c r="H94" s="14" t="s">
        <v>149</v>
      </c>
      <c r="I94" s="20"/>
      <c r="K94" s="10"/>
      <c r="L94" s="10"/>
    </row>
    <row r="95" spans="8:12" x14ac:dyDescent="0.2">
      <c r="H95" s="14" t="s">
        <v>150</v>
      </c>
      <c r="I95" s="20"/>
      <c r="K95" s="10"/>
      <c r="L95" s="10"/>
    </row>
    <row r="96" spans="8:12" x14ac:dyDescent="0.2">
      <c r="H96" s="14" t="s">
        <v>151</v>
      </c>
      <c r="I96" s="21"/>
      <c r="K96" s="10"/>
      <c r="L96" s="10"/>
    </row>
    <row r="97" spans="8:12" x14ac:dyDescent="0.2">
      <c r="H97" s="14" t="s">
        <v>152</v>
      </c>
      <c r="I97" s="20"/>
      <c r="K97" s="10"/>
      <c r="L97" s="10"/>
    </row>
    <row r="98" spans="8:12" x14ac:dyDescent="0.2">
      <c r="H98" s="14" t="s">
        <v>153</v>
      </c>
      <c r="I98" s="19"/>
      <c r="K98" s="10"/>
      <c r="L98" s="10"/>
    </row>
    <row r="99" spans="8:12" x14ac:dyDescent="0.2">
      <c r="H99" s="14" t="s">
        <v>154</v>
      </c>
      <c r="I99" s="19"/>
      <c r="K99" s="10"/>
      <c r="L99" s="10"/>
    </row>
    <row r="100" spans="8:12" x14ac:dyDescent="0.2">
      <c r="H100" s="14" t="s">
        <v>155</v>
      </c>
      <c r="I100" s="19"/>
      <c r="K100" s="10"/>
      <c r="L100" s="10"/>
    </row>
    <row r="101" spans="8:12" x14ac:dyDescent="0.2">
      <c r="H101" s="14" t="s">
        <v>156</v>
      </c>
      <c r="I101" s="20"/>
      <c r="K101" s="10"/>
      <c r="L101" s="10"/>
    </row>
    <row r="102" spans="8:12" x14ac:dyDescent="0.2">
      <c r="H102" s="14" t="s">
        <v>157</v>
      </c>
      <c r="I102" s="21"/>
      <c r="K102" s="10"/>
      <c r="L102" s="10"/>
    </row>
    <row r="103" spans="8:12" x14ac:dyDescent="0.2">
      <c r="H103" s="14" t="s">
        <v>158</v>
      </c>
      <c r="I103" s="20"/>
      <c r="K103" s="10"/>
      <c r="L103" s="10"/>
    </row>
    <row r="104" spans="8:12" x14ac:dyDescent="0.2">
      <c r="H104" s="14" t="s">
        <v>159</v>
      </c>
      <c r="I104" s="20"/>
      <c r="K104" s="10"/>
      <c r="L104" s="10"/>
    </row>
    <row r="105" spans="8:12" x14ac:dyDescent="0.2">
      <c r="H105" s="14" t="s">
        <v>160</v>
      </c>
      <c r="I105" s="21"/>
      <c r="K105" s="10"/>
      <c r="L105" s="10"/>
    </row>
    <row r="106" spans="8:12" x14ac:dyDescent="0.2">
      <c r="H106" s="14" t="s">
        <v>161</v>
      </c>
      <c r="I106" s="20"/>
      <c r="K106" s="10"/>
      <c r="L106" s="10"/>
    </row>
    <row r="107" spans="8:12" x14ac:dyDescent="0.2">
      <c r="H107" s="14" t="s">
        <v>162</v>
      </c>
      <c r="I107" s="20"/>
      <c r="K107" s="10"/>
      <c r="L107" s="10"/>
    </row>
    <row r="108" spans="8:12" x14ac:dyDescent="0.2">
      <c r="H108" s="14" t="s">
        <v>163</v>
      </c>
      <c r="I108" s="21"/>
      <c r="K108" s="10"/>
      <c r="L108" s="10"/>
    </row>
    <row r="109" spans="8:12" x14ac:dyDescent="0.2">
      <c r="H109" s="14" t="s">
        <v>164</v>
      </c>
      <c r="I109" s="20"/>
      <c r="K109" s="10"/>
      <c r="L109" s="10"/>
    </row>
    <row r="110" spans="8:12" x14ac:dyDescent="0.2">
      <c r="K110" s="10"/>
      <c r="L110" s="10"/>
    </row>
    <row r="111" spans="8:12" x14ac:dyDescent="0.2">
      <c r="K111" s="10"/>
      <c r="L111" s="10"/>
    </row>
    <row r="112" spans="8:12" x14ac:dyDescent="0.2">
      <c r="K112" s="10"/>
      <c r="L112" s="10"/>
    </row>
    <row r="113" spans="11:12" x14ac:dyDescent="0.2">
      <c r="K113" s="10"/>
      <c r="L113" s="10"/>
    </row>
  </sheetData>
  <phoneticPr fontId="8" type="noConversion"/>
  <pageMargins left="0.75" right="0.75" top="1" bottom="1" header="0.5" footer="0.5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</vt:i4>
      </vt:variant>
    </vt:vector>
  </HeadingPairs>
  <TitlesOfParts>
    <vt:vector size="6" baseType="lpstr">
      <vt:lpstr>Summary</vt:lpstr>
      <vt:lpstr>qPCR</vt:lpstr>
      <vt:lpstr>cDNA Agilent</vt:lpstr>
      <vt:lpstr>Lib Agilent</vt:lpstr>
      <vt:lpstr>KAPA</vt:lpstr>
      <vt:lpstr>KAPA!Print_Area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Lukas Weber</cp:lastModifiedBy>
  <cp:lastPrinted>2020-07-22T13:24:15Z</cp:lastPrinted>
  <dcterms:created xsi:type="dcterms:W3CDTF">2020-07-21T18:20:54Z</dcterms:created>
  <dcterms:modified xsi:type="dcterms:W3CDTF">2021-08-26T19:12:19Z</dcterms:modified>
</cp:coreProperties>
</file>